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8_{4FE75C13-2D1C-497E-934A-648BEFB9B8CE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81029"/>
</workbook>
</file>

<file path=xl/calcChain.xml><?xml version="1.0" encoding="utf-8"?>
<calcChain xmlns="http://schemas.openxmlformats.org/spreadsheetml/2006/main">
  <c r="G52" i="4" l="1"/>
  <c r="F52" i="4"/>
  <c r="D52" i="4"/>
  <c r="H50" i="4"/>
  <c r="H40" i="4"/>
  <c r="E50" i="4"/>
  <c r="E48" i="4"/>
  <c r="H48" i="4" s="1"/>
  <c r="E46" i="4"/>
  <c r="H46" i="4" s="1"/>
  <c r="E44" i="4"/>
  <c r="H44" i="4" s="1"/>
  <c r="E42" i="4"/>
  <c r="H42" i="4" s="1"/>
  <c r="E40" i="4"/>
  <c r="E38" i="4"/>
  <c r="H38" i="4" s="1"/>
  <c r="C52" i="4"/>
  <c r="G30" i="4"/>
  <c r="F30" i="4"/>
  <c r="H28" i="4"/>
  <c r="E28" i="4"/>
  <c r="E27" i="4"/>
  <c r="H27" i="4" s="1"/>
  <c r="E26" i="4"/>
  <c r="H26" i="4" s="1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4" i="6"/>
  <c r="H51" i="6"/>
  <c r="H50" i="6"/>
  <c r="H47" i="6"/>
  <c r="H46" i="6"/>
  <c r="H42" i="6"/>
  <c r="H39" i="6"/>
  <c r="H38" i="6"/>
  <c r="H35" i="6"/>
  <c r="H34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E43" i="6" s="1"/>
  <c r="C33" i="6"/>
  <c r="E33" i="6" s="1"/>
  <c r="H33" i="6" s="1"/>
  <c r="C23" i="6"/>
  <c r="C13" i="6"/>
  <c r="C5" i="6"/>
  <c r="C42" i="5" l="1"/>
  <c r="E16" i="8"/>
  <c r="E53" i="6"/>
  <c r="H53" i="6" s="1"/>
  <c r="E23" i="6"/>
  <c r="H23" i="6" s="1"/>
  <c r="F77" i="6"/>
  <c r="E13" i="6"/>
  <c r="H13" i="6" s="1"/>
  <c r="H16" i="5"/>
  <c r="H25" i="5"/>
  <c r="H43" i="6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<sst xmlns="http://schemas.openxmlformats.org/spreadsheetml/2006/main" count="199" uniqueCount="141">
  <si>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</si>
  <si>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</si>
  <si>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</si>
  <si>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</si>
  <si>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</si>
  <si>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</si>
  <si>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</si>
  <si>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</si>
  <si>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</si>
  <si>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</si>
  <si>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</si>
  <si>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</si>
  <si>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</si>
  <si>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</si>
  <si>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</si>
  <si>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</si>
  <si>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</si>
  <si>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</si>
  <si>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</si>
  <si>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</si>
  <si>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</si>
  <si>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</si>
  <si>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</si>
  <si>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</si>
  <si>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</si>
  <si>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</si>
  <si>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</si>
  <si>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</si>
  <si>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</si>
  <si>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</si>
  <si>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</si>
  <si>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</si>
  <si>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</si>
  <si>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</si>
  <si>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</si>
  <si>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</si>
  <si>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</si>
  <si>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</si>
  <si>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</si>
  <si>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</si>
  <si>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</si>
  <si>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</si>
  <si>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</si>
  <si>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</si>
  <si>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</si>
  <si>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</si>
  <si>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</si>
  <si>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</si>
  <si>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</si>
  <si>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</si>
  <si>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</si>
  <si>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</si>
  <si>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</si>
  <si>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</si>
  <si>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</si>
  <si>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</si>
  <si>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</si>
  <si>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</si>
  <si>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</si>
  <si>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</si>
  <si>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</si>
  <si>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</si>
  <si>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</si>
  <si>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</si>
  <si>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</si>
  <si>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</si>
  <si>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</si>
  <si>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</si>
  <si>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</si>
  <si>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</si>
  <si>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</si>
  <si>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</si>
  <si>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</si>
  <si>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</si>
  <si>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</si>
  <si>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</si>
  <si>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</si>
  <si>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</si>
  <si>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</si>
  <si>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</si>
  <si>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</si>
  <si>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</si>
  <si>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</si>
  <si>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</si>
  <si>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</si>
  <si>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</si>
  <si>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</si>
  <si>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</si>
  <si>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</si>
  <si>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</si>
  <si>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</si>
  <si>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</si>
  <si>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</si>
  <si>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</si>
  <si>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</si>
  <si>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</si>
  <si>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</si>
  <si>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</si>
  <si>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</si>
  <si>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</si>
  <si>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</si>
  <si>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</si>
  <si>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</si>
  <si>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</si>
  <si>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</si>
  <si>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</si>
  <si>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</si>
  <si>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</si>
  <si>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</si>
  <si>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</si>
  <si>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</si>
  <si>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</si>
  <si>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</si>
  <si>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</si>
  <si>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</si>
  <si>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</si>
  <si>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</si>
  <si>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</si>
  <si>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</si>
  <si>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</si>
  <si>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</si>
  <si>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</si>
  <si>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</si>
  <si>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</si>
  <si>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</si>
  <si>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</si>
  <si>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</si>
  <si>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</si>
  <si>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</si>
  <si>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</si>
  <si>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</si>
  <si>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</si>
  <si>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</si>
  <si>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PLANEACIÓN DE SAN FRANCISCO DEL RINCÓN GUANAJUATO
ESTADO ANALÍTICO DEL EJERCICIO DEL PRESUPUESTO DE EGRESOS
CLASIFICACIÓN POR OBJETO DEL GASTO (CAPÍTULO Y CONCEPTO)
DEL 1 ENERO AL 30 DE JUNIO DEL 2021</t>
  </si>
  <si>
    <t>INSTITUTO MUNICIPAL DE PLANEACIÓN DE SAN FRANCISCO DEL RINCÓN GUANAJUATO
ESTADO ANALÍTICO DEL EJERCICIO DEL PRESUPUESTO DE EGRESOS
CLASIFICACION ECÓNOMICA (POR TIPO DE GASTO)
DEL 1 ENERO AL 30 DE JUNIO DEL 2021</t>
  </si>
  <si>
    <t>INSTITUTO MUNICIPAL DE PLANEACIÓN</t>
  </si>
  <si>
    <t>INSTITUTO MUNICIPAL DE PLANEACION DE SFR</t>
  </si>
  <si>
    <t>INSTITUTO MUNICIPAL DE PLANEACIÓN DE SAN FRANCISCO DEL RINCÓN GUANAJUATO
ESTADO ANALÍTICO DEL EJERCICIO DEL PRESUPUESTO DE EGRESOS
CLASIFICACIÓN ADMINISTRATIVA
DEL 1 ENERO AL 30 DE JUNIO DEL 2021</t>
  </si>
  <si>
    <t>Gobierno (Federal/Estatal/Municipal) de INSTITUTO MUNICIPAL DE PLANEACIÓN DE SAN FRANCISCO DEL RINCÓN GUANAJUATO
Estado Analítico del Ejercicio del Presupuesto de Egresos
Clasificación Administrativa
DEL 1 ENERO AL 30 DE JUNIO DEL 2021</t>
  </si>
  <si>
    <t>Sector Paraestatal del Gobierno (Federal/Estatal/Municipal) de INSTITUTO MUNICIPAL DE PLANEACIÓN DE SAN FRANCISCO DEL RINCÓN GUANAJUATO
Estado Analítico del Ejercicio del Presupuesto de Egresos
Clasificación Administrativa
DEL 1 ENERO AL 30 DE JUNIO DEL 2021</t>
  </si>
  <si>
    <t>INSTITUTO MUNICIPAL DE PLANEACIÓN DE SAN FRANCISCO DEL RINCÓN GUANAJUATO
ESTADO ANALÍTICO DEL EJERCICIO DEL PRESUPUESTO DE EGRESOS
CLASIFICACIÓN FUNCIONAL (FINALIDAD Y FUNCIÓN)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</si>
</sst>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9" fillId="0" borderId="2" xfId="0" applyFont="1" applyBorder="1" applyProtection="1">
      <protection locked="0"/>
    </xf>
    <xf numFmtId="0" fontId="1" fillId="0" borderId="3" xfId="9" applyFont="1" applyFill="1" applyBorder="1" applyAlignment="1">
      <alignment horizontal="center" vertical="center"/>
    </xf>
    <xf numFmtId="4" fontId="1" fillId="0" borderId="13" xfId="9" applyNumberFormat="1" applyFont="1" applyFill="1" applyBorder="1" applyAlignment="1">
      <alignment horizontal="center" vertical="center" wrapText="1"/>
    </xf>
    <xf numFmtId="0" fontId="9" fillId="0" borderId="1" xfId="0" applyFont="1" applyBorder="1" applyProtection="1">
      <protection locked="0"/>
    </xf>
    <xf numFmtId="0" fontId="1" fillId="0" borderId="4" xfId="0" applyFont="1" applyFill="1" applyBorder="1" applyProtection="1">
      <protection locked="0"/>
    </xf>
    <xf numFmtId="4" fontId="1" fillId="0" borderId="15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4" fontId="1" fillId="0" borderId="14" xfId="0" applyNumberFormat="1" applyFont="1" applyFill="1" applyBorder="1" applyProtection="1">
      <protection locked="0"/>
    </xf>
    <xf numFmtId="0" fontId="9" fillId="0" borderId="9" xfId="0" applyFont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8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4" fontId="10" fillId="2" borderId="8" xfId="9" applyNumberFormat="1" applyFont="1" applyFill="1" applyBorder="1" applyAlignment="1">
      <alignment horizontal="center" vertical="center" wrapText="1"/>
    </xf>
    <xf numFmtId="0" fontId="10" fillId="2" borderId="8" xfId="9" applyNumberFormat="1" applyFont="1" applyFill="1" applyBorder="1" applyAlignment="1">
      <alignment horizontal="center" vertical="center" wrapText="1"/>
    </xf>
    <xf numFmtId="0" fontId="11" fillId="0" borderId="2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4" fontId="11" fillId="0" borderId="13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0" xfId="0" applyFont="1" applyBorder="1" applyProtection="1">
      <protection locked="0"/>
    </xf>
    <xf numFmtId="4" fontId="11" fillId="0" borderId="15" xfId="0" applyNumberFormat="1" applyFont="1" applyBorder="1" applyProtection="1">
      <protection locked="0"/>
    </xf>
    <xf numFmtId="4" fontId="11" fillId="0" borderId="14" xfId="0" applyNumberFormat="1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4" fontId="10" fillId="0" borderId="8" xfId="0" applyNumberFormat="1" applyFont="1" applyFill="1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88</xdr:row>
      <xdr:rowOff>47625</xdr:rowOff>
    </xdr:from>
    <xdr:to>
      <xdr:col>8</xdr:col>
      <xdr:colOff>66675</xdr:colOff>
      <xdr:row>92</xdr:row>
      <xdr:rowOff>135731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E6CE14-5EF9-4623-AAD0-A5DD09762C1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123825" y="13277850"/>
          <a:ext cx="10239375" cy="659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24</xdr:row>
      <xdr:rowOff>0</xdr:rowOff>
    </xdr:from>
    <xdr:to>
      <xdr:col>8</xdr:col>
      <xdr:colOff>57151</xdr:colOff>
      <xdr:row>28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72AA5-4AD2-41B9-AE8A-AD4FC1586A2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161926" y="4086225"/>
          <a:ext cx="9067800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58</xdr:row>
      <xdr:rowOff>28575</xdr:rowOff>
    </xdr:from>
    <xdr:to>
      <xdr:col>8</xdr:col>
      <xdr:colOff>71437</xdr:colOff>
      <xdr:row>63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380784-D04A-4E4A-AB23-EA3DEDEDD15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123825" y="21328856"/>
          <a:ext cx="14377987" cy="79295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828674</xdr:rowOff>
    </xdr:from>
    <xdr:to>
      <xdr:col>8</xdr:col>
      <xdr:colOff>47625</xdr:colOff>
      <xdr:row>17</xdr:row>
      <xdr:rowOff>1583531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91F9B8-32AE-430E-A045-7385919A9CE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123825" y="4305299"/>
          <a:ext cx="14354175" cy="754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53</xdr:row>
      <xdr:rowOff>76201</xdr:rowOff>
    </xdr:from>
    <xdr:to>
      <xdr:col>7</xdr:col>
      <xdr:colOff>885824</xdr:colOff>
      <xdr:row>57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CEE9CA-8831-4BCC-9D46-7A077AA2AEB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133349" y="8448676"/>
          <a:ext cx="10029825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7" t="s">
        <v>133</v>
      </c>
      <c r="B1" s="68"/>
      <c r="C1" s="68"/>
      <c r="D1" s="68"/>
      <c r="E1" s="68"/>
      <c r="F1" s="68"/>
      <c r="G1" s="68"/>
      <c r="H1" s="69"/>
    </row>
    <row r="2" spans="1:8" x14ac:dyDescent="0.2">
      <c r="A2" s="72" t="s">
        <v>59</v>
      </c>
      <c r="B2" s="73"/>
      <c r="C2" s="67" t="s">
        <v>65</v>
      </c>
      <c r="D2" s="68"/>
      <c r="E2" s="68"/>
      <c r="F2" s="68"/>
      <c r="G2" s="69"/>
      <c r="H2" s="70" t="s">
        <v>64</v>
      </c>
    </row>
    <row r="3" spans="1:8" ht="24.95" customHeight="1" x14ac:dyDescent="0.2">
      <c r="A3" s="74"/>
      <c r="B3" s="75"/>
      <c r="C3" s="7" t="s">
        <v>60</v>
      </c>
      <c r="D3" s="7" t="s">
        <v>130</v>
      </c>
      <c r="E3" s="7" t="s">
        <v>61</v>
      </c>
      <c r="F3" s="7" t="s">
        <v>62</v>
      </c>
      <c r="G3" s="7" t="s">
        <v>63</v>
      </c>
      <c r="H3" s="71"/>
    </row>
    <row r="4" spans="1:8" x14ac:dyDescent="0.2">
      <c r="A4" s="76"/>
      <c r="B4" s="77"/>
      <c r="C4" s="8">
        <v>1</v>
      </c>
      <c r="D4" s="8">
        <v>2</v>
      </c>
      <c r="E4" s="8" t="s">
        <v>131</v>
      </c>
      <c r="F4" s="8">
        <v>4</v>
      </c>
      <c r="G4" s="8">
        <v>5</v>
      </c>
      <c r="H4" s="8" t="s">
        <v>132</v>
      </c>
    </row>
    <row r="5" spans="1:8" x14ac:dyDescent="0.2">
      <c r="A5" s="32" t="s">
        <v>66</v>
      </c>
      <c r="B5" s="5"/>
      <c r="C5" s="12">
        <f>SUM(C6:C12)</f>
        <v>1983049.5699999998</v>
      </c>
      <c r="D5" s="12">
        <f>SUM(D6:D12)</f>
        <v>0</v>
      </c>
      <c r="E5" s="12">
        <f>C5+D5</f>
        <v>1983049.5699999998</v>
      </c>
      <c r="F5" s="12">
        <f>SUM(F6:F12)</f>
        <v>476637.67</v>
      </c>
      <c r="G5" s="12">
        <f>SUM(G6:G12)</f>
        <v>476637.67</v>
      </c>
      <c r="H5" s="12">
        <f>E5-F5</f>
        <v>1506411.9</v>
      </c>
    </row>
    <row r="6" spans="1:8" x14ac:dyDescent="0.2">
      <c r="A6" s="33">
        <v>1100</v>
      </c>
      <c r="B6" s="9" t="s">
        <v>75</v>
      </c>
      <c r="C6" s="13">
        <v>1358339.42</v>
      </c>
      <c r="D6" s="13">
        <v>0</v>
      </c>
      <c r="E6" s="13">
        <f t="shared" ref="E6:E69" si="0">C6+D6</f>
        <v>1358339.42</v>
      </c>
      <c r="F6" s="13">
        <v>362453.12</v>
      </c>
      <c r="G6" s="13">
        <v>362453.12</v>
      </c>
      <c r="H6" s="13">
        <f t="shared" ref="H6:H69" si="1">E6-F6</f>
        <v>995886.29999999993</v>
      </c>
    </row>
    <row r="7" spans="1:8" x14ac:dyDescent="0.2">
      <c r="A7" s="33">
        <v>1200</v>
      </c>
      <c r="B7" s="9" t="s">
        <v>76</v>
      </c>
      <c r="C7" s="13">
        <v>60000</v>
      </c>
      <c r="D7" s="13">
        <v>0</v>
      </c>
      <c r="E7" s="13">
        <f t="shared" si="0"/>
        <v>60000</v>
      </c>
      <c r="F7" s="13">
        <v>36000</v>
      </c>
      <c r="G7" s="13">
        <v>36000</v>
      </c>
      <c r="H7" s="13">
        <f t="shared" si="1"/>
        <v>24000</v>
      </c>
    </row>
    <row r="8" spans="1:8" x14ac:dyDescent="0.2">
      <c r="A8" s="33">
        <v>1300</v>
      </c>
      <c r="B8" s="9" t="s">
        <v>77</v>
      </c>
      <c r="C8" s="13">
        <v>204413.21</v>
      </c>
      <c r="D8" s="13">
        <v>0</v>
      </c>
      <c r="E8" s="13">
        <f t="shared" si="0"/>
        <v>204413.21</v>
      </c>
      <c r="F8" s="13">
        <v>0</v>
      </c>
      <c r="G8" s="13">
        <v>0</v>
      </c>
      <c r="H8" s="13">
        <f t="shared" si="1"/>
        <v>204413.21</v>
      </c>
    </row>
    <row r="9" spans="1:8" x14ac:dyDescent="0.2">
      <c r="A9" s="33">
        <v>1400</v>
      </c>
      <c r="B9" s="9" t="s">
        <v>35</v>
      </c>
      <c r="C9" s="13">
        <v>130000</v>
      </c>
      <c r="D9" s="13">
        <v>0</v>
      </c>
      <c r="E9" s="13">
        <f t="shared" si="0"/>
        <v>130000</v>
      </c>
      <c r="F9" s="13">
        <v>41630.35</v>
      </c>
      <c r="G9" s="13">
        <v>41630.35</v>
      </c>
      <c r="H9" s="13">
        <f t="shared" si="1"/>
        <v>88369.65</v>
      </c>
    </row>
    <row r="10" spans="1:8" x14ac:dyDescent="0.2">
      <c r="A10" s="33">
        <v>1500</v>
      </c>
      <c r="B10" s="9" t="s">
        <v>78</v>
      </c>
      <c r="C10" s="13">
        <v>200296.94</v>
      </c>
      <c r="D10" s="13">
        <v>0</v>
      </c>
      <c r="E10" s="13">
        <f t="shared" si="0"/>
        <v>200296.94</v>
      </c>
      <c r="F10" s="13">
        <v>36554.199999999997</v>
      </c>
      <c r="G10" s="13">
        <v>36554.199999999997</v>
      </c>
      <c r="H10" s="13">
        <f t="shared" si="1"/>
        <v>163742.74</v>
      </c>
    </row>
    <row r="11" spans="1:8" x14ac:dyDescent="0.2">
      <c r="A11" s="33">
        <v>1600</v>
      </c>
      <c r="B11" s="9" t="s">
        <v>36</v>
      </c>
      <c r="C11" s="13">
        <v>30000</v>
      </c>
      <c r="D11" s="13">
        <v>0</v>
      </c>
      <c r="E11" s="13">
        <f t="shared" si="0"/>
        <v>30000</v>
      </c>
      <c r="F11" s="13">
        <v>0</v>
      </c>
      <c r="G11" s="13">
        <v>0</v>
      </c>
      <c r="H11" s="13">
        <f t="shared" si="1"/>
        <v>30000</v>
      </c>
    </row>
    <row r="12" spans="1:8" x14ac:dyDescent="0.2">
      <c r="A12" s="33">
        <v>1700</v>
      </c>
      <c r="B12" s="9" t="s">
        <v>79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32" t="s">
        <v>67</v>
      </c>
      <c r="B13" s="5"/>
      <c r="C13" s="13">
        <f>SUM(C14:C22)</f>
        <v>175400</v>
      </c>
      <c r="D13" s="13">
        <f>SUM(D14:D22)</f>
        <v>-26000</v>
      </c>
      <c r="E13" s="13">
        <f t="shared" si="0"/>
        <v>149400</v>
      </c>
      <c r="F13" s="13">
        <f>SUM(F14:F22)</f>
        <v>30591.77</v>
      </c>
      <c r="G13" s="13">
        <f>SUM(G14:G22)</f>
        <v>30591.77</v>
      </c>
      <c r="H13" s="13">
        <f t="shared" si="1"/>
        <v>118808.23</v>
      </c>
    </row>
    <row r="14" spans="1:8" x14ac:dyDescent="0.2">
      <c r="A14" s="33">
        <v>2100</v>
      </c>
      <c r="B14" s="9" t="s">
        <v>80</v>
      </c>
      <c r="C14" s="13">
        <v>52000</v>
      </c>
      <c r="D14" s="13">
        <v>0</v>
      </c>
      <c r="E14" s="13">
        <f t="shared" si="0"/>
        <v>52000</v>
      </c>
      <c r="F14" s="13">
        <v>16076.16</v>
      </c>
      <c r="G14" s="13">
        <v>16076.16</v>
      </c>
      <c r="H14" s="13">
        <f t="shared" si="1"/>
        <v>35923.839999999997</v>
      </c>
    </row>
    <row r="15" spans="1:8" x14ac:dyDescent="0.2">
      <c r="A15" s="33">
        <v>2200</v>
      </c>
      <c r="B15" s="9" t="s">
        <v>81</v>
      </c>
      <c r="C15" s="13">
        <v>20000</v>
      </c>
      <c r="D15" s="13">
        <v>-10000</v>
      </c>
      <c r="E15" s="13">
        <f t="shared" si="0"/>
        <v>10000</v>
      </c>
      <c r="F15" s="13">
        <v>2443</v>
      </c>
      <c r="G15" s="13">
        <v>2443</v>
      </c>
      <c r="H15" s="13">
        <f t="shared" si="1"/>
        <v>7557</v>
      </c>
    </row>
    <row r="16" spans="1:8" x14ac:dyDescent="0.2">
      <c r="A16" s="33">
        <v>2300</v>
      </c>
      <c r="B16" s="9" t="s">
        <v>82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33">
        <v>2400</v>
      </c>
      <c r="B17" s="9" t="s">
        <v>83</v>
      </c>
      <c r="C17" s="13">
        <v>8000</v>
      </c>
      <c r="D17" s="13">
        <v>0</v>
      </c>
      <c r="E17" s="13">
        <f t="shared" si="0"/>
        <v>8000</v>
      </c>
      <c r="F17" s="13">
        <v>0</v>
      </c>
      <c r="G17" s="13">
        <v>0</v>
      </c>
      <c r="H17" s="13">
        <f t="shared" si="1"/>
        <v>8000</v>
      </c>
    </row>
    <row r="18" spans="1:8" x14ac:dyDescent="0.2">
      <c r="A18" s="33">
        <v>2500</v>
      </c>
      <c r="B18" s="9" t="s">
        <v>84</v>
      </c>
      <c r="C18" s="13">
        <v>1000</v>
      </c>
      <c r="D18" s="13">
        <v>0</v>
      </c>
      <c r="E18" s="13">
        <f t="shared" si="0"/>
        <v>1000</v>
      </c>
      <c r="F18" s="13">
        <v>0</v>
      </c>
      <c r="G18" s="13">
        <v>0</v>
      </c>
      <c r="H18" s="13">
        <f t="shared" si="1"/>
        <v>1000</v>
      </c>
    </row>
    <row r="19" spans="1:8" x14ac:dyDescent="0.2">
      <c r="A19" s="33">
        <v>2600</v>
      </c>
      <c r="B19" s="9" t="s">
        <v>85</v>
      </c>
      <c r="C19" s="13">
        <v>20000</v>
      </c>
      <c r="D19" s="13">
        <v>-6000</v>
      </c>
      <c r="E19" s="13">
        <f t="shared" si="0"/>
        <v>14000</v>
      </c>
      <c r="F19" s="13">
        <v>4111.88</v>
      </c>
      <c r="G19" s="13">
        <v>4111.88</v>
      </c>
      <c r="H19" s="13">
        <f t="shared" si="1"/>
        <v>9888.119999999999</v>
      </c>
    </row>
    <row r="20" spans="1:8" x14ac:dyDescent="0.2">
      <c r="A20" s="33">
        <v>2700</v>
      </c>
      <c r="B20" s="9" t="s">
        <v>86</v>
      </c>
      <c r="C20" s="13">
        <v>15000</v>
      </c>
      <c r="D20" s="13">
        <v>0</v>
      </c>
      <c r="E20" s="13">
        <f t="shared" si="0"/>
        <v>15000</v>
      </c>
      <c r="F20" s="13">
        <v>6746.85</v>
      </c>
      <c r="G20" s="13">
        <v>6746.85</v>
      </c>
      <c r="H20" s="13">
        <f t="shared" si="1"/>
        <v>8253.15</v>
      </c>
    </row>
    <row r="21" spans="1:8" x14ac:dyDescent="0.2">
      <c r="A21" s="33">
        <v>2800</v>
      </c>
      <c r="B21" s="9" t="s">
        <v>87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33">
        <v>2900</v>
      </c>
      <c r="B22" s="9" t="s">
        <v>88</v>
      </c>
      <c r="C22" s="13">
        <v>59400</v>
      </c>
      <c r="D22" s="13">
        <v>-10000</v>
      </c>
      <c r="E22" s="13">
        <f t="shared" si="0"/>
        <v>49400</v>
      </c>
      <c r="F22" s="13">
        <v>1213.8800000000001</v>
      </c>
      <c r="G22" s="13">
        <v>1213.8800000000001</v>
      </c>
      <c r="H22" s="13">
        <f t="shared" si="1"/>
        <v>48186.12</v>
      </c>
    </row>
    <row r="23" spans="1:8" x14ac:dyDescent="0.2">
      <c r="A23" s="32" t="s">
        <v>68</v>
      </c>
      <c r="B23" s="5"/>
      <c r="C23" s="13">
        <f>SUM(C24:C32)</f>
        <v>151800.07</v>
      </c>
      <c r="D23" s="13">
        <f>SUM(D24:D32)</f>
        <v>26000</v>
      </c>
      <c r="E23" s="13">
        <f t="shared" si="0"/>
        <v>177800.07</v>
      </c>
      <c r="F23" s="13">
        <f>SUM(F24:F32)</f>
        <v>37032</v>
      </c>
      <c r="G23" s="13">
        <f>SUM(G24:G32)</f>
        <v>37032</v>
      </c>
      <c r="H23" s="13">
        <f t="shared" si="1"/>
        <v>140768.07</v>
      </c>
    </row>
    <row r="24" spans="1:8" x14ac:dyDescent="0.2">
      <c r="A24" s="33">
        <v>3100</v>
      </c>
      <c r="B24" s="9" t="s">
        <v>89</v>
      </c>
      <c r="C24" s="13">
        <v>34000</v>
      </c>
      <c r="D24" s="13">
        <v>0</v>
      </c>
      <c r="E24" s="13">
        <f t="shared" si="0"/>
        <v>34000</v>
      </c>
      <c r="F24" s="13">
        <v>5755.2</v>
      </c>
      <c r="G24" s="13">
        <v>5755.2</v>
      </c>
      <c r="H24" s="13">
        <f t="shared" si="1"/>
        <v>28244.799999999999</v>
      </c>
    </row>
    <row r="25" spans="1:8" x14ac:dyDescent="0.2">
      <c r="A25" s="33">
        <v>3200</v>
      </c>
      <c r="B25" s="9" t="s">
        <v>90</v>
      </c>
      <c r="C25" s="13">
        <v>15000</v>
      </c>
      <c r="D25" s="13">
        <v>0</v>
      </c>
      <c r="E25" s="13">
        <f t="shared" si="0"/>
        <v>15000</v>
      </c>
      <c r="F25" s="13">
        <v>0</v>
      </c>
      <c r="G25" s="13">
        <v>0</v>
      </c>
      <c r="H25" s="13">
        <f t="shared" si="1"/>
        <v>15000</v>
      </c>
    </row>
    <row r="26" spans="1:8" x14ac:dyDescent="0.2">
      <c r="A26" s="33">
        <v>3300</v>
      </c>
      <c r="B26" s="9" t="s">
        <v>91</v>
      </c>
      <c r="C26" s="13">
        <v>0</v>
      </c>
      <c r="D26" s="13">
        <v>11800</v>
      </c>
      <c r="E26" s="13">
        <f t="shared" si="0"/>
        <v>11800</v>
      </c>
      <c r="F26" s="13">
        <v>5800</v>
      </c>
      <c r="G26" s="13">
        <v>5800</v>
      </c>
      <c r="H26" s="13">
        <f t="shared" si="1"/>
        <v>6000</v>
      </c>
    </row>
    <row r="27" spans="1:8" x14ac:dyDescent="0.2">
      <c r="A27" s="33">
        <v>3400</v>
      </c>
      <c r="B27" s="9" t="s">
        <v>92</v>
      </c>
      <c r="C27" s="13">
        <v>14800</v>
      </c>
      <c r="D27" s="13">
        <v>0</v>
      </c>
      <c r="E27" s="13">
        <f t="shared" si="0"/>
        <v>14800</v>
      </c>
      <c r="F27" s="13">
        <v>1101.8</v>
      </c>
      <c r="G27" s="13">
        <v>1101.8</v>
      </c>
      <c r="H27" s="13">
        <f t="shared" si="1"/>
        <v>13698.2</v>
      </c>
    </row>
    <row r="28" spans="1:8" x14ac:dyDescent="0.2">
      <c r="A28" s="33">
        <v>3500</v>
      </c>
      <c r="B28" s="9" t="s">
        <v>93</v>
      </c>
      <c r="C28" s="13">
        <v>25000.07</v>
      </c>
      <c r="D28" s="13">
        <v>0</v>
      </c>
      <c r="E28" s="13">
        <f t="shared" si="0"/>
        <v>25000.07</v>
      </c>
      <c r="F28" s="13">
        <v>4625</v>
      </c>
      <c r="G28" s="13">
        <v>4625</v>
      </c>
      <c r="H28" s="13">
        <f t="shared" si="1"/>
        <v>20375.07</v>
      </c>
    </row>
    <row r="29" spans="1:8" x14ac:dyDescent="0.2">
      <c r="A29" s="33">
        <v>3600</v>
      </c>
      <c r="B29" s="9" t="s">
        <v>94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</row>
    <row r="30" spans="1:8" x14ac:dyDescent="0.2">
      <c r="A30" s="33">
        <v>3700</v>
      </c>
      <c r="B30" s="9" t="s">
        <v>95</v>
      </c>
      <c r="C30" s="13">
        <v>7000</v>
      </c>
      <c r="D30" s="13">
        <v>0</v>
      </c>
      <c r="E30" s="13">
        <f t="shared" si="0"/>
        <v>7000</v>
      </c>
      <c r="F30" s="13">
        <v>185</v>
      </c>
      <c r="G30" s="13">
        <v>185</v>
      </c>
      <c r="H30" s="13">
        <f t="shared" si="1"/>
        <v>6815</v>
      </c>
    </row>
    <row r="31" spans="1:8" x14ac:dyDescent="0.2">
      <c r="A31" s="33">
        <v>3800</v>
      </c>
      <c r="B31" s="9" t="s">
        <v>96</v>
      </c>
      <c r="C31" s="13">
        <v>10000</v>
      </c>
      <c r="D31" s="13">
        <v>-7400</v>
      </c>
      <c r="E31" s="13">
        <f t="shared" si="0"/>
        <v>2600</v>
      </c>
      <c r="F31" s="13">
        <v>0</v>
      </c>
      <c r="G31" s="13">
        <v>0</v>
      </c>
      <c r="H31" s="13">
        <f t="shared" si="1"/>
        <v>2600</v>
      </c>
    </row>
    <row r="32" spans="1:8" x14ac:dyDescent="0.2">
      <c r="A32" s="33">
        <v>3900</v>
      </c>
      <c r="B32" s="9" t="s">
        <v>19</v>
      </c>
      <c r="C32" s="13">
        <v>46000</v>
      </c>
      <c r="D32" s="13">
        <v>21600</v>
      </c>
      <c r="E32" s="13">
        <f t="shared" si="0"/>
        <v>67600</v>
      </c>
      <c r="F32" s="13">
        <v>19565</v>
      </c>
      <c r="G32" s="13">
        <v>19565</v>
      </c>
      <c r="H32" s="13">
        <f t="shared" si="1"/>
        <v>48035</v>
      </c>
    </row>
    <row r="33" spans="1:8" x14ac:dyDescent="0.2">
      <c r="A33" s="32" t="s">
        <v>69</v>
      </c>
      <c r="B33" s="5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33">
        <v>4100</v>
      </c>
      <c r="B34" s="9" t="s">
        <v>97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33">
        <v>4200</v>
      </c>
      <c r="B35" s="9" t="s">
        <v>98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33">
        <v>4300</v>
      </c>
      <c r="B36" s="9" t="s">
        <v>99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33">
        <v>4400</v>
      </c>
      <c r="B37" s="9" t="s">
        <v>100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33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33">
        <v>4600</v>
      </c>
      <c r="B39" s="9" t="s">
        <v>101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33">
        <v>4700</v>
      </c>
      <c r="B40" s="9" t="s">
        <v>102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33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33">
        <v>4900</v>
      </c>
      <c r="B42" s="9" t="s">
        <v>103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32" t="s">
        <v>70</v>
      </c>
      <c r="B43" s="5"/>
      <c r="C43" s="13">
        <f>SUM(C44:C52)</f>
        <v>0</v>
      </c>
      <c r="D43" s="13">
        <f>SUM(D44:D52)</f>
        <v>0</v>
      </c>
      <c r="E43" s="13">
        <f t="shared" si="0"/>
        <v>0</v>
      </c>
      <c r="F43" s="13">
        <f>SUM(F44:F52)</f>
        <v>0</v>
      </c>
      <c r="G43" s="13">
        <f>SUM(G44:G52)</f>
        <v>0</v>
      </c>
      <c r="H43" s="13">
        <f t="shared" si="1"/>
        <v>0</v>
      </c>
    </row>
    <row r="44" spans="1:8" x14ac:dyDescent="0.2">
      <c r="A44" s="33">
        <v>5100</v>
      </c>
      <c r="B44" s="9" t="s">
        <v>104</v>
      </c>
      <c r="C44" s="13">
        <v>0</v>
      </c>
      <c r="D44" s="13">
        <v>0</v>
      </c>
      <c r="E44" s="13">
        <f t="shared" si="0"/>
        <v>0</v>
      </c>
      <c r="F44" s="13">
        <v>0</v>
      </c>
      <c r="G44" s="13">
        <v>0</v>
      </c>
      <c r="H44" s="13">
        <f t="shared" si="1"/>
        <v>0</v>
      </c>
    </row>
    <row r="45" spans="1:8" x14ac:dyDescent="0.2">
      <c r="A45" s="33">
        <v>5200</v>
      </c>
      <c r="B45" s="9" t="s">
        <v>105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33">
        <v>5300</v>
      </c>
      <c r="B46" s="9" t="s">
        <v>106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33">
        <v>5400</v>
      </c>
      <c r="B47" s="9" t="s">
        <v>107</v>
      </c>
      <c r="C47" s="13">
        <v>0</v>
      </c>
      <c r="D47" s="13">
        <v>0</v>
      </c>
      <c r="E47" s="13">
        <f t="shared" si="0"/>
        <v>0</v>
      </c>
      <c r="F47" s="13">
        <v>0</v>
      </c>
      <c r="G47" s="13">
        <v>0</v>
      </c>
      <c r="H47" s="13">
        <f t="shared" si="1"/>
        <v>0</v>
      </c>
    </row>
    <row r="48" spans="1:8" x14ac:dyDescent="0.2">
      <c r="A48" s="33">
        <v>5500</v>
      </c>
      <c r="B48" s="9" t="s">
        <v>108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33">
        <v>5600</v>
      </c>
      <c r="B49" s="9" t="s">
        <v>109</v>
      </c>
      <c r="C49" s="13">
        <v>0</v>
      </c>
      <c r="D49" s="13">
        <v>0</v>
      </c>
      <c r="E49" s="13">
        <f t="shared" si="0"/>
        <v>0</v>
      </c>
      <c r="F49" s="13">
        <v>0</v>
      </c>
      <c r="G49" s="13">
        <v>0</v>
      </c>
      <c r="H49" s="13">
        <f t="shared" si="1"/>
        <v>0</v>
      </c>
    </row>
    <row r="50" spans="1:8" x14ac:dyDescent="0.2">
      <c r="A50" s="33">
        <v>5700</v>
      </c>
      <c r="B50" s="9" t="s">
        <v>110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33">
        <v>5800</v>
      </c>
      <c r="B51" s="9" t="s">
        <v>111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33">
        <v>5900</v>
      </c>
      <c r="B52" s="9" t="s">
        <v>112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32" t="s">
        <v>71</v>
      </c>
      <c r="B53" s="5"/>
      <c r="C53" s="13">
        <f>SUM(C54:C56)</f>
        <v>589750.36</v>
      </c>
      <c r="D53" s="13">
        <f>SUM(D54:D56)</f>
        <v>302411.24</v>
      </c>
      <c r="E53" s="13">
        <f t="shared" si="0"/>
        <v>892161.6</v>
      </c>
      <c r="F53" s="13">
        <f>SUM(F54:F56)</f>
        <v>868474.07</v>
      </c>
      <c r="G53" s="13">
        <f>SUM(G54:G56)</f>
        <v>868474.07</v>
      </c>
      <c r="H53" s="13">
        <f t="shared" si="1"/>
        <v>23687.530000000028</v>
      </c>
    </row>
    <row r="54" spans="1:8" x14ac:dyDescent="0.2">
      <c r="A54" s="33">
        <v>6100</v>
      </c>
      <c r="B54" s="9" t="s">
        <v>113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33">
        <v>6200</v>
      </c>
      <c r="B55" s="9" t="s">
        <v>114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33">
        <v>6300</v>
      </c>
      <c r="B56" s="9" t="s">
        <v>115</v>
      </c>
      <c r="C56" s="13">
        <v>589750.36</v>
      </c>
      <c r="D56" s="13">
        <v>302411.24</v>
      </c>
      <c r="E56" s="13">
        <f t="shared" si="0"/>
        <v>892161.6</v>
      </c>
      <c r="F56" s="13">
        <v>868474.07</v>
      </c>
      <c r="G56" s="13">
        <v>868474.07</v>
      </c>
      <c r="H56" s="13">
        <f t="shared" si="1"/>
        <v>23687.530000000028</v>
      </c>
    </row>
    <row r="57" spans="1:8" x14ac:dyDescent="0.2">
      <c r="A57" s="32" t="s">
        <v>72</v>
      </c>
      <c r="B57" s="5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33">
        <v>7100</v>
      </c>
      <c r="B58" s="9" t="s">
        <v>116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33">
        <v>7200</v>
      </c>
      <c r="B59" s="9" t="s">
        <v>117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33">
        <v>7300</v>
      </c>
      <c r="B60" s="9" t="s">
        <v>118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33">
        <v>7400</v>
      </c>
      <c r="B61" s="9" t="s">
        <v>119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33">
        <v>7500</v>
      </c>
      <c r="B62" s="9" t="s">
        <v>120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33">
        <v>7600</v>
      </c>
      <c r="B63" s="9" t="s">
        <v>121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33">
        <v>7900</v>
      </c>
      <c r="B64" s="9" t="s">
        <v>122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32" t="s">
        <v>73</v>
      </c>
      <c r="B65" s="5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33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33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33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32" t="s">
        <v>74</v>
      </c>
      <c r="B69" s="5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33">
        <v>9100</v>
      </c>
      <c r="B70" s="9" t="s">
        <v>123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33">
        <v>9200</v>
      </c>
      <c r="B71" s="9" t="s">
        <v>124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33">
        <v>9300</v>
      </c>
      <c r="B72" s="9" t="s">
        <v>125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33">
        <v>9400</v>
      </c>
      <c r="B73" s="9" t="s">
        <v>126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33">
        <v>9500</v>
      </c>
      <c r="B74" s="9" t="s">
        <v>127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33">
        <v>9600</v>
      </c>
      <c r="B75" s="9" t="s">
        <v>128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33">
        <v>9900</v>
      </c>
      <c r="B76" s="10" t="s">
        <v>129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6"/>
      <c r="B77" s="11" t="s">
        <v>58</v>
      </c>
      <c r="C77" s="15">
        <f t="shared" ref="C77:H77" si="4">SUM(C5+C13+C23+C33+C43+C53+C57+C65+C69)</f>
        <v>2899999.9999999995</v>
      </c>
      <c r="D77" s="15">
        <f t="shared" si="4"/>
        <v>302411.24</v>
      </c>
      <c r="E77" s="15">
        <f t="shared" si="4"/>
        <v>3202411.2399999998</v>
      </c>
      <c r="F77" s="15">
        <f t="shared" si="4"/>
        <v>1412735.5099999998</v>
      </c>
      <c r="G77" s="15">
        <f t="shared" si="4"/>
        <v>1412735.5099999998</v>
      </c>
      <c r="H77" s="15">
        <f t="shared" si="4"/>
        <v>1789675.73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6"/>
  <sheetViews>
    <sheetView showGridLines="0" zoomScaleNormal="100" workbookViewId="0">
      <selection activeCell="C18" sqref="C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7" t="s">
        <v>134</v>
      </c>
      <c r="B1" s="68"/>
      <c r="C1" s="68"/>
      <c r="D1" s="68"/>
      <c r="E1" s="68"/>
      <c r="F1" s="68"/>
      <c r="G1" s="68"/>
      <c r="H1" s="69"/>
    </row>
    <row r="2" spans="1:8" x14ac:dyDescent="0.2">
      <c r="A2" s="72" t="s">
        <v>59</v>
      </c>
      <c r="B2" s="73"/>
      <c r="C2" s="67" t="s">
        <v>65</v>
      </c>
      <c r="D2" s="68"/>
      <c r="E2" s="68"/>
      <c r="F2" s="68"/>
      <c r="G2" s="69"/>
      <c r="H2" s="70" t="s">
        <v>64</v>
      </c>
    </row>
    <row r="3" spans="1:8" ht="24.95" customHeight="1" x14ac:dyDescent="0.2">
      <c r="A3" s="74"/>
      <c r="B3" s="75"/>
      <c r="C3" s="7" t="s">
        <v>60</v>
      </c>
      <c r="D3" s="7" t="s">
        <v>130</v>
      </c>
      <c r="E3" s="7" t="s">
        <v>61</v>
      </c>
      <c r="F3" s="7" t="s">
        <v>62</v>
      </c>
      <c r="G3" s="7" t="s">
        <v>63</v>
      </c>
      <c r="H3" s="71"/>
    </row>
    <row r="4" spans="1:8" x14ac:dyDescent="0.2">
      <c r="A4" s="76"/>
      <c r="B4" s="77"/>
      <c r="C4" s="8">
        <v>1</v>
      </c>
      <c r="D4" s="8">
        <v>2</v>
      </c>
      <c r="E4" s="8" t="s">
        <v>131</v>
      </c>
      <c r="F4" s="8">
        <v>4</v>
      </c>
      <c r="G4" s="8">
        <v>5</v>
      </c>
      <c r="H4" s="8" t="s">
        <v>132</v>
      </c>
    </row>
    <row r="5" spans="1:8" x14ac:dyDescent="0.2">
      <c r="A5" s="3"/>
      <c r="B5" s="16"/>
      <c r="C5" s="19"/>
      <c r="D5" s="19"/>
      <c r="E5" s="19"/>
      <c r="F5" s="19"/>
      <c r="G5" s="19"/>
      <c r="H5" s="19"/>
    </row>
    <row r="6" spans="1:8" x14ac:dyDescent="0.2">
      <c r="A6" s="3"/>
      <c r="B6" s="16" t="s">
        <v>0</v>
      </c>
      <c r="C6" s="34">
        <v>2310249.64</v>
      </c>
      <c r="D6" s="34">
        <v>0</v>
      </c>
      <c r="E6" s="34">
        <f>C6+D6</f>
        <v>2310249.64</v>
      </c>
      <c r="F6" s="34">
        <v>544261.43999999994</v>
      </c>
      <c r="G6" s="34">
        <v>544261.43999999994</v>
      </c>
      <c r="H6" s="34">
        <f>E6-F6</f>
        <v>1765988.2000000002</v>
      </c>
    </row>
    <row r="7" spans="1:8" x14ac:dyDescent="0.2">
      <c r="A7" s="3"/>
      <c r="B7" s="16"/>
      <c r="C7" s="34"/>
      <c r="D7" s="34"/>
      <c r="E7" s="34"/>
      <c r="F7" s="34"/>
      <c r="G7" s="34"/>
      <c r="H7" s="34"/>
    </row>
    <row r="8" spans="1:8" x14ac:dyDescent="0.2">
      <c r="A8" s="3"/>
      <c r="B8" s="16" t="s">
        <v>1</v>
      </c>
      <c r="C8" s="34">
        <v>589750.36</v>
      </c>
      <c r="D8" s="34">
        <v>302411.24</v>
      </c>
      <c r="E8" s="34">
        <f>C8+D8</f>
        <v>892161.6</v>
      </c>
      <c r="F8" s="34">
        <v>868474.07</v>
      </c>
      <c r="G8" s="34">
        <v>868474.07</v>
      </c>
      <c r="H8" s="34">
        <f>E8-F8</f>
        <v>23687.530000000028</v>
      </c>
    </row>
    <row r="9" spans="1:8" x14ac:dyDescent="0.2">
      <c r="A9" s="3"/>
      <c r="B9" s="16"/>
      <c r="C9" s="34"/>
      <c r="D9" s="34"/>
      <c r="E9" s="34"/>
      <c r="F9" s="34"/>
      <c r="G9" s="34"/>
      <c r="H9" s="34"/>
    </row>
    <row r="10" spans="1:8" x14ac:dyDescent="0.2">
      <c r="A10" s="3"/>
      <c r="B10" s="16" t="s">
        <v>2</v>
      </c>
      <c r="C10" s="34">
        <v>0</v>
      </c>
      <c r="D10" s="34">
        <v>0</v>
      </c>
      <c r="E10" s="34">
        <f>C10+D10</f>
        <v>0</v>
      </c>
      <c r="F10" s="34">
        <v>0</v>
      </c>
      <c r="G10" s="34">
        <v>0</v>
      </c>
      <c r="H10" s="34">
        <f>E10-F10</f>
        <v>0</v>
      </c>
    </row>
    <row r="11" spans="1:8" x14ac:dyDescent="0.2">
      <c r="A11" s="3"/>
      <c r="B11" s="16"/>
      <c r="C11" s="34"/>
      <c r="D11" s="34"/>
      <c r="E11" s="34"/>
      <c r="F11" s="34"/>
      <c r="G11" s="34"/>
      <c r="H11" s="34"/>
    </row>
    <row r="12" spans="1:8" x14ac:dyDescent="0.2">
      <c r="A12" s="3"/>
      <c r="B12" s="16" t="s">
        <v>41</v>
      </c>
      <c r="C12" s="34">
        <v>0</v>
      </c>
      <c r="D12" s="34">
        <v>0</v>
      </c>
      <c r="E12" s="34">
        <f>C12+D12</f>
        <v>0</v>
      </c>
      <c r="F12" s="34">
        <v>0</v>
      </c>
      <c r="G12" s="34">
        <v>0</v>
      </c>
      <c r="H12" s="34">
        <f>E12-F12</f>
        <v>0</v>
      </c>
    </row>
    <row r="13" spans="1:8" x14ac:dyDescent="0.2">
      <c r="A13" s="3"/>
      <c r="B13" s="16"/>
      <c r="C13" s="34"/>
      <c r="D13" s="34"/>
      <c r="E13" s="34"/>
      <c r="F13" s="34"/>
      <c r="G13" s="34"/>
      <c r="H13" s="34"/>
    </row>
    <row r="14" spans="1:8" x14ac:dyDescent="0.2">
      <c r="A14" s="3"/>
      <c r="B14" s="16" t="s">
        <v>38</v>
      </c>
      <c r="C14" s="34">
        <v>0</v>
      </c>
      <c r="D14" s="34">
        <v>0</v>
      </c>
      <c r="E14" s="34">
        <f>C14+D14</f>
        <v>0</v>
      </c>
      <c r="F14" s="34">
        <v>0</v>
      </c>
      <c r="G14" s="34">
        <v>0</v>
      </c>
      <c r="H14" s="34">
        <f>E14-F14</f>
        <v>0</v>
      </c>
    </row>
    <row r="15" spans="1:8" x14ac:dyDescent="0.2">
      <c r="A15" s="4"/>
      <c r="B15" s="17"/>
      <c r="C15" s="35"/>
      <c r="D15" s="35"/>
      <c r="E15" s="35"/>
      <c r="F15" s="35"/>
      <c r="G15" s="35"/>
      <c r="H15" s="35"/>
    </row>
    <row r="16" spans="1:8" x14ac:dyDescent="0.2">
      <c r="A16" s="18"/>
      <c r="B16" s="11" t="s">
        <v>58</v>
      </c>
      <c r="C16" s="15">
        <f>SUM(C6+C8+C10+C12+C14)</f>
        <v>2900000</v>
      </c>
      <c r="D16" s="15">
        <f>SUM(D6+D8+D10+D12+D14)</f>
        <v>302411.24</v>
      </c>
      <c r="E16" s="15">
        <f>SUM(E6+E8+E10+E12+E14)</f>
        <v>3202411.24</v>
      </c>
      <c r="F16" s="15">
        <f t="shared" ref="F16:H16" si="0">SUM(F6+F8+F10+F12+F14)</f>
        <v>1412735.5099999998</v>
      </c>
      <c r="G16" s="15">
        <f t="shared" si="0"/>
        <v>1412735.5099999998</v>
      </c>
      <c r="H16" s="15">
        <f t="shared" si="0"/>
        <v>1789675.7300000002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showGridLines="0" topLeftCell="A44" zoomScale="80" zoomScaleNormal="80" workbookViewId="0">
      <selection activeCell="B67" sqref="B67"/>
    </sheetView>
  </sheetViews>
  <sheetFormatPr baseColWidth="10" defaultRowHeight="11.25" x14ac:dyDescent="0.2"/>
  <cols>
    <col min="1" max="1" width="2.83203125" style="1" customWidth="1"/>
    <col min="2" max="2" width="77" style="1" customWidth="1"/>
    <col min="3" max="8" width="28.83203125" style="1" customWidth="1"/>
    <col min="9" max="16384" width="12" style="1"/>
  </cols>
  <sheetData>
    <row r="1" spans="1:8" ht="54.75" customHeight="1" x14ac:dyDescent="0.2">
      <c r="A1" s="78" t="s">
        <v>137</v>
      </c>
      <c r="B1" s="79"/>
      <c r="C1" s="79"/>
      <c r="D1" s="79"/>
      <c r="E1" s="79"/>
      <c r="F1" s="79"/>
      <c r="G1" s="79"/>
      <c r="H1" s="80"/>
    </row>
    <row r="2" spans="1:8" ht="12.75" x14ac:dyDescent="0.2">
      <c r="A2" s="36"/>
      <c r="B2" s="37"/>
      <c r="C2" s="37"/>
      <c r="D2" s="37"/>
      <c r="E2" s="37"/>
      <c r="F2" s="37"/>
      <c r="G2" s="37"/>
      <c r="H2" s="37"/>
    </row>
    <row r="3" spans="1:8" ht="12.75" x14ac:dyDescent="0.2">
      <c r="A3" s="81" t="s">
        <v>59</v>
      </c>
      <c r="B3" s="82"/>
      <c r="C3" s="78" t="s">
        <v>65</v>
      </c>
      <c r="D3" s="79"/>
      <c r="E3" s="79"/>
      <c r="F3" s="79"/>
      <c r="G3" s="80"/>
      <c r="H3" s="96" t="s">
        <v>64</v>
      </c>
    </row>
    <row r="4" spans="1:8" ht="24.95" customHeight="1" x14ac:dyDescent="0.2">
      <c r="A4" s="83"/>
      <c r="B4" s="84"/>
      <c r="C4" s="38" t="s">
        <v>60</v>
      </c>
      <c r="D4" s="38" t="s">
        <v>130</v>
      </c>
      <c r="E4" s="38" t="s">
        <v>61</v>
      </c>
      <c r="F4" s="38" t="s">
        <v>62</v>
      </c>
      <c r="G4" s="38" t="s">
        <v>63</v>
      </c>
      <c r="H4" s="97"/>
    </row>
    <row r="5" spans="1:8" ht="12.75" x14ac:dyDescent="0.2">
      <c r="A5" s="85"/>
      <c r="B5" s="86"/>
      <c r="C5" s="39">
        <v>1</v>
      </c>
      <c r="D5" s="39">
        <v>2</v>
      </c>
      <c r="E5" s="39" t="s">
        <v>131</v>
      </c>
      <c r="F5" s="39">
        <v>4</v>
      </c>
      <c r="G5" s="39">
        <v>5</v>
      </c>
      <c r="H5" s="39" t="s">
        <v>132</v>
      </c>
    </row>
    <row r="6" spans="1:8" ht="12.75" x14ac:dyDescent="0.2">
      <c r="A6" s="40"/>
      <c r="B6" s="41"/>
      <c r="C6" s="42"/>
      <c r="D6" s="42"/>
      <c r="E6" s="42"/>
      <c r="F6" s="42"/>
      <c r="G6" s="42"/>
      <c r="H6" s="42"/>
    </row>
    <row r="7" spans="1:8" ht="12.75" x14ac:dyDescent="0.2">
      <c r="A7" s="43" t="s">
        <v>135</v>
      </c>
      <c r="B7" s="44"/>
      <c r="C7" s="45">
        <v>2900000</v>
      </c>
      <c r="D7" s="45">
        <v>-2900000</v>
      </c>
      <c r="E7" s="45">
        <f>C7+D7</f>
        <v>0</v>
      </c>
      <c r="F7" s="45">
        <v>0</v>
      </c>
      <c r="G7" s="45">
        <v>0</v>
      </c>
      <c r="H7" s="45">
        <f>E7-F7</f>
        <v>0</v>
      </c>
    </row>
    <row r="8" spans="1:8" ht="12.75" x14ac:dyDescent="0.2">
      <c r="A8" s="43" t="s">
        <v>136</v>
      </c>
      <c r="B8" s="44"/>
      <c r="C8" s="45">
        <v>0</v>
      </c>
      <c r="D8" s="45">
        <v>3202411.24</v>
      </c>
      <c r="E8" s="45">
        <f t="shared" ref="E8:E13" si="0">C8+D8</f>
        <v>3202411.24</v>
      </c>
      <c r="F8" s="45">
        <v>1412735.51</v>
      </c>
      <c r="G8" s="45">
        <v>1412735.51</v>
      </c>
      <c r="H8" s="45">
        <f t="shared" ref="H8:H13" si="1">E8-F8</f>
        <v>1789675.7300000002</v>
      </c>
    </row>
    <row r="9" spans="1:8" ht="12.75" x14ac:dyDescent="0.2">
      <c r="A9" s="43" t="s">
        <v>53</v>
      </c>
      <c r="B9" s="44"/>
      <c r="C9" s="45">
        <v>0</v>
      </c>
      <c r="D9" s="45">
        <v>0</v>
      </c>
      <c r="E9" s="45">
        <f t="shared" si="0"/>
        <v>0</v>
      </c>
      <c r="F9" s="45">
        <v>0</v>
      </c>
      <c r="G9" s="45">
        <v>0</v>
      </c>
      <c r="H9" s="45">
        <f t="shared" si="1"/>
        <v>0</v>
      </c>
    </row>
    <row r="10" spans="1:8" ht="12.75" x14ac:dyDescent="0.2">
      <c r="A10" s="43" t="s">
        <v>54</v>
      </c>
      <c r="B10" s="44"/>
      <c r="C10" s="45">
        <v>0</v>
      </c>
      <c r="D10" s="45">
        <v>0</v>
      </c>
      <c r="E10" s="45">
        <f t="shared" si="0"/>
        <v>0</v>
      </c>
      <c r="F10" s="45">
        <v>0</v>
      </c>
      <c r="G10" s="45">
        <v>0</v>
      </c>
      <c r="H10" s="45">
        <f t="shared" si="1"/>
        <v>0</v>
      </c>
    </row>
    <row r="11" spans="1:8" ht="12.75" x14ac:dyDescent="0.2">
      <c r="A11" s="43" t="s">
        <v>55</v>
      </c>
      <c r="B11" s="44"/>
      <c r="C11" s="45">
        <v>0</v>
      </c>
      <c r="D11" s="45">
        <v>0</v>
      </c>
      <c r="E11" s="45">
        <f t="shared" si="0"/>
        <v>0</v>
      </c>
      <c r="F11" s="45">
        <v>0</v>
      </c>
      <c r="G11" s="45">
        <v>0</v>
      </c>
      <c r="H11" s="45">
        <f t="shared" si="1"/>
        <v>0</v>
      </c>
    </row>
    <row r="12" spans="1:8" ht="12.75" x14ac:dyDescent="0.2">
      <c r="A12" s="43" t="s">
        <v>56</v>
      </c>
      <c r="B12" s="44"/>
      <c r="C12" s="45">
        <v>0</v>
      </c>
      <c r="D12" s="45">
        <v>0</v>
      </c>
      <c r="E12" s="45">
        <f t="shared" si="0"/>
        <v>0</v>
      </c>
      <c r="F12" s="45">
        <v>0</v>
      </c>
      <c r="G12" s="45">
        <v>0</v>
      </c>
      <c r="H12" s="45">
        <f t="shared" si="1"/>
        <v>0</v>
      </c>
    </row>
    <row r="13" spans="1:8" ht="12.75" x14ac:dyDescent="0.2">
      <c r="A13" s="43" t="s">
        <v>57</v>
      </c>
      <c r="B13" s="44"/>
      <c r="C13" s="45">
        <v>0</v>
      </c>
      <c r="D13" s="45">
        <v>0</v>
      </c>
      <c r="E13" s="45">
        <f t="shared" si="0"/>
        <v>0</v>
      </c>
      <c r="F13" s="45">
        <v>0</v>
      </c>
      <c r="G13" s="45">
        <v>0</v>
      </c>
      <c r="H13" s="45">
        <f t="shared" si="1"/>
        <v>0</v>
      </c>
    </row>
    <row r="14" spans="1:8" ht="12.75" x14ac:dyDescent="0.2">
      <c r="A14" s="43"/>
      <c r="B14" s="44"/>
      <c r="C14" s="45"/>
      <c r="D14" s="45"/>
      <c r="E14" s="45"/>
      <c r="F14" s="45"/>
      <c r="G14" s="45"/>
      <c r="H14" s="45"/>
    </row>
    <row r="15" spans="1:8" ht="12.75" x14ac:dyDescent="0.2">
      <c r="A15" s="43"/>
      <c r="B15" s="46"/>
      <c r="C15" s="47"/>
      <c r="D15" s="47"/>
      <c r="E15" s="47"/>
      <c r="F15" s="47"/>
      <c r="G15" s="47"/>
      <c r="H15" s="47"/>
    </row>
    <row r="16" spans="1:8" ht="12.75" x14ac:dyDescent="0.2">
      <c r="A16" s="48"/>
      <c r="B16" s="49" t="s">
        <v>58</v>
      </c>
      <c r="C16" s="50">
        <f t="shared" ref="C16:H16" si="2">SUM(C7:C15)</f>
        <v>2900000</v>
      </c>
      <c r="D16" s="50">
        <f t="shared" si="2"/>
        <v>302411.24000000022</v>
      </c>
      <c r="E16" s="50">
        <f t="shared" si="2"/>
        <v>3202411.24</v>
      </c>
      <c r="F16" s="50">
        <f t="shared" si="2"/>
        <v>1412735.51</v>
      </c>
      <c r="G16" s="50">
        <f t="shared" si="2"/>
        <v>1412735.51</v>
      </c>
      <c r="H16" s="50">
        <f t="shared" si="2"/>
        <v>1789675.7300000002</v>
      </c>
    </row>
    <row r="18" spans="1:8" ht="399.75" customHeight="1" x14ac:dyDescent="0.2"/>
    <row r="19" spans="1:8" ht="243" customHeight="1" x14ac:dyDescent="0.2"/>
    <row r="20" spans="1:8" s="51" customFormat="1" ht="60.75" customHeight="1" x14ac:dyDescent="0.2">
      <c r="A20" s="87" t="s">
        <v>138</v>
      </c>
      <c r="B20" s="88"/>
      <c r="C20" s="88"/>
      <c r="D20" s="88"/>
      <c r="E20" s="88"/>
      <c r="F20" s="88"/>
      <c r="G20" s="88"/>
      <c r="H20" s="89"/>
    </row>
    <row r="21" spans="1:8" s="51" customFormat="1" ht="15" x14ac:dyDescent="0.2">
      <c r="A21" s="90" t="s">
        <v>59</v>
      </c>
      <c r="B21" s="91"/>
      <c r="C21" s="87" t="s">
        <v>65</v>
      </c>
      <c r="D21" s="88"/>
      <c r="E21" s="88"/>
      <c r="F21" s="88"/>
      <c r="G21" s="89"/>
      <c r="H21" s="98" t="s">
        <v>64</v>
      </c>
    </row>
    <row r="22" spans="1:8" s="51" customFormat="1" ht="30" x14ac:dyDescent="0.2">
      <c r="A22" s="92"/>
      <c r="B22" s="93"/>
      <c r="C22" s="52" t="s">
        <v>60</v>
      </c>
      <c r="D22" s="52" t="s">
        <v>130</v>
      </c>
      <c r="E22" s="52" t="s">
        <v>61</v>
      </c>
      <c r="F22" s="52" t="s">
        <v>62</v>
      </c>
      <c r="G22" s="52" t="s">
        <v>63</v>
      </c>
      <c r="H22" s="99"/>
    </row>
    <row r="23" spans="1:8" s="51" customFormat="1" ht="15" x14ac:dyDescent="0.2">
      <c r="A23" s="94"/>
      <c r="B23" s="95"/>
      <c r="C23" s="53">
        <v>1</v>
      </c>
      <c r="D23" s="53">
        <v>2</v>
      </c>
      <c r="E23" s="53" t="s">
        <v>131</v>
      </c>
      <c r="F23" s="53">
        <v>4</v>
      </c>
      <c r="G23" s="53">
        <v>5</v>
      </c>
      <c r="H23" s="53" t="s">
        <v>132</v>
      </c>
    </row>
    <row r="24" spans="1:8" s="51" customFormat="1" ht="14.25" x14ac:dyDescent="0.2">
      <c r="A24" s="54"/>
      <c r="B24" s="55"/>
      <c r="C24" s="56"/>
      <c r="D24" s="56"/>
      <c r="E24" s="56"/>
      <c r="F24" s="56"/>
      <c r="G24" s="56"/>
      <c r="H24" s="56"/>
    </row>
    <row r="25" spans="1:8" s="51" customFormat="1" ht="14.25" x14ac:dyDescent="0.2">
      <c r="A25" s="57" t="s">
        <v>8</v>
      </c>
      <c r="B25" s="58"/>
      <c r="C25" s="59">
        <v>0</v>
      </c>
      <c r="D25" s="59">
        <v>0</v>
      </c>
      <c r="E25" s="59">
        <f>C25+D25</f>
        <v>0</v>
      </c>
      <c r="F25" s="59">
        <v>0</v>
      </c>
      <c r="G25" s="59">
        <v>0</v>
      </c>
      <c r="H25" s="59">
        <f>E25-F25</f>
        <v>0</v>
      </c>
    </row>
    <row r="26" spans="1:8" s="51" customFormat="1" ht="14.25" x14ac:dyDescent="0.2">
      <c r="A26" s="57" t="s">
        <v>9</v>
      </c>
      <c r="B26" s="58"/>
      <c r="C26" s="59">
        <v>0</v>
      </c>
      <c r="D26" s="59">
        <v>0</v>
      </c>
      <c r="E26" s="59">
        <f t="shared" ref="E26:E28" si="3">C26+D26</f>
        <v>0</v>
      </c>
      <c r="F26" s="59">
        <v>0</v>
      </c>
      <c r="G26" s="59">
        <v>0</v>
      </c>
      <c r="H26" s="59">
        <f t="shared" ref="H26:H28" si="4">E26-F26</f>
        <v>0</v>
      </c>
    </row>
    <row r="27" spans="1:8" s="51" customFormat="1" ht="14.25" x14ac:dyDescent="0.2">
      <c r="A27" s="57" t="s">
        <v>10</v>
      </c>
      <c r="B27" s="58"/>
      <c r="C27" s="59">
        <v>0</v>
      </c>
      <c r="D27" s="59">
        <v>0</v>
      </c>
      <c r="E27" s="59">
        <f t="shared" si="3"/>
        <v>0</v>
      </c>
      <c r="F27" s="59">
        <v>0</v>
      </c>
      <c r="G27" s="59">
        <v>0</v>
      </c>
      <c r="H27" s="59">
        <f t="shared" si="4"/>
        <v>0</v>
      </c>
    </row>
    <row r="28" spans="1:8" s="51" customFormat="1" ht="14.25" x14ac:dyDescent="0.2">
      <c r="A28" s="57" t="s">
        <v>11</v>
      </c>
      <c r="B28" s="58"/>
      <c r="C28" s="59">
        <v>0</v>
      </c>
      <c r="D28" s="59">
        <v>0</v>
      </c>
      <c r="E28" s="59">
        <f t="shared" si="3"/>
        <v>0</v>
      </c>
      <c r="F28" s="59">
        <v>0</v>
      </c>
      <c r="G28" s="59">
        <v>0</v>
      </c>
      <c r="H28" s="59">
        <f t="shared" si="4"/>
        <v>0</v>
      </c>
    </row>
    <row r="29" spans="1:8" s="51" customFormat="1" ht="14.25" x14ac:dyDescent="0.2">
      <c r="A29" s="57"/>
      <c r="B29" s="58"/>
      <c r="C29" s="60"/>
      <c r="D29" s="60"/>
      <c r="E29" s="60"/>
      <c r="F29" s="60"/>
      <c r="G29" s="60"/>
      <c r="H29" s="60"/>
    </row>
    <row r="30" spans="1:8" s="51" customFormat="1" ht="15" x14ac:dyDescent="0.25">
      <c r="A30" s="61"/>
      <c r="B30" s="62" t="s">
        <v>58</v>
      </c>
      <c r="C30" s="63">
        <f>SUM(C25:C29)</f>
        <v>0</v>
      </c>
      <c r="D30" s="63">
        <f>SUM(D25:D29)</f>
        <v>0</v>
      </c>
      <c r="E30" s="63">
        <f>SUM(E25:E28)</f>
        <v>0</v>
      </c>
      <c r="F30" s="63">
        <f>SUM(F25:F28)</f>
        <v>0</v>
      </c>
      <c r="G30" s="63">
        <f>SUM(G25:G28)</f>
        <v>0</v>
      </c>
      <c r="H30" s="63">
        <f>SUM(H25:H28)</f>
        <v>0</v>
      </c>
    </row>
    <row r="31" spans="1:8" s="51" customFormat="1" ht="14.25" x14ac:dyDescent="0.2"/>
    <row r="32" spans="1:8" s="51" customFormat="1" ht="14.25" x14ac:dyDescent="0.2"/>
    <row r="33" spans="1:8" s="51" customFormat="1" ht="45" customHeight="1" x14ac:dyDescent="0.2">
      <c r="A33" s="87" t="s">
        <v>139</v>
      </c>
      <c r="B33" s="88"/>
      <c r="C33" s="88"/>
      <c r="D33" s="88"/>
      <c r="E33" s="88"/>
      <c r="F33" s="88"/>
      <c r="G33" s="88"/>
      <c r="H33" s="89"/>
    </row>
    <row r="34" spans="1:8" s="51" customFormat="1" ht="15" x14ac:dyDescent="0.2">
      <c r="A34" s="90" t="s">
        <v>59</v>
      </c>
      <c r="B34" s="91"/>
      <c r="C34" s="87" t="s">
        <v>65</v>
      </c>
      <c r="D34" s="88"/>
      <c r="E34" s="88"/>
      <c r="F34" s="88"/>
      <c r="G34" s="89"/>
      <c r="H34" s="98" t="s">
        <v>64</v>
      </c>
    </row>
    <row r="35" spans="1:8" s="51" customFormat="1" ht="30" x14ac:dyDescent="0.2">
      <c r="A35" s="92"/>
      <c r="B35" s="93"/>
      <c r="C35" s="52" t="s">
        <v>60</v>
      </c>
      <c r="D35" s="52" t="s">
        <v>130</v>
      </c>
      <c r="E35" s="52" t="s">
        <v>61</v>
      </c>
      <c r="F35" s="52" t="s">
        <v>62</v>
      </c>
      <c r="G35" s="52" t="s">
        <v>63</v>
      </c>
      <c r="H35" s="99"/>
    </row>
    <row r="36" spans="1:8" s="51" customFormat="1" ht="15" x14ac:dyDescent="0.2">
      <c r="A36" s="94"/>
      <c r="B36" s="95"/>
      <c r="C36" s="53">
        <v>1</v>
      </c>
      <c r="D36" s="53">
        <v>2</v>
      </c>
      <c r="E36" s="53" t="s">
        <v>131</v>
      </c>
      <c r="F36" s="53">
        <v>4</v>
      </c>
      <c r="G36" s="53">
        <v>5</v>
      </c>
      <c r="H36" s="53" t="s">
        <v>132</v>
      </c>
    </row>
    <row r="37" spans="1:8" s="51" customFormat="1" ht="14.25" x14ac:dyDescent="0.2">
      <c r="A37" s="54"/>
      <c r="B37" s="55"/>
      <c r="C37" s="56"/>
      <c r="D37" s="56"/>
      <c r="E37" s="56"/>
      <c r="F37" s="56"/>
      <c r="G37" s="56"/>
      <c r="H37" s="56"/>
    </row>
    <row r="38" spans="1:8" s="51" customFormat="1" ht="28.5" x14ac:dyDescent="0.2">
      <c r="A38" s="57"/>
      <c r="B38" s="64" t="s">
        <v>13</v>
      </c>
      <c r="C38" s="59">
        <v>0</v>
      </c>
      <c r="D38" s="59">
        <v>0</v>
      </c>
      <c r="E38" s="59">
        <f>C38+D38</f>
        <v>0</v>
      </c>
      <c r="F38" s="59">
        <v>0</v>
      </c>
      <c r="G38" s="59">
        <v>0</v>
      </c>
      <c r="H38" s="59">
        <f>E38-F38</f>
        <v>0</v>
      </c>
    </row>
    <row r="39" spans="1:8" s="51" customFormat="1" ht="14.25" x14ac:dyDescent="0.2">
      <c r="A39" s="57"/>
      <c r="B39" s="64"/>
      <c r="C39" s="59"/>
      <c r="D39" s="59"/>
      <c r="E39" s="59"/>
      <c r="F39" s="59"/>
      <c r="G39" s="59"/>
      <c r="H39" s="59"/>
    </row>
    <row r="40" spans="1:8" s="51" customFormat="1" ht="14.25" x14ac:dyDescent="0.2">
      <c r="A40" s="57"/>
      <c r="B40" s="64" t="s">
        <v>12</v>
      </c>
      <c r="C40" s="59">
        <v>0</v>
      </c>
      <c r="D40" s="59">
        <v>0</v>
      </c>
      <c r="E40" s="59">
        <f>C40+D40</f>
        <v>0</v>
      </c>
      <c r="F40" s="59">
        <v>0</v>
      </c>
      <c r="G40" s="59">
        <v>0</v>
      </c>
      <c r="H40" s="59">
        <f>E40-F40</f>
        <v>0</v>
      </c>
    </row>
    <row r="41" spans="1:8" s="51" customFormat="1" ht="14.25" x14ac:dyDescent="0.2">
      <c r="A41" s="57"/>
      <c r="B41" s="64"/>
      <c r="C41" s="59"/>
      <c r="D41" s="59"/>
      <c r="E41" s="59"/>
      <c r="F41" s="59"/>
      <c r="G41" s="59"/>
      <c r="H41" s="59"/>
    </row>
    <row r="42" spans="1:8" s="51" customFormat="1" ht="28.5" x14ac:dyDescent="0.2">
      <c r="A42" s="57"/>
      <c r="B42" s="64" t="s">
        <v>14</v>
      </c>
      <c r="C42" s="59">
        <v>0</v>
      </c>
      <c r="D42" s="59">
        <v>0</v>
      </c>
      <c r="E42" s="59">
        <f>C42+D42</f>
        <v>0</v>
      </c>
      <c r="F42" s="59">
        <v>0</v>
      </c>
      <c r="G42" s="59">
        <v>0</v>
      </c>
      <c r="H42" s="59">
        <f>E42-F42</f>
        <v>0</v>
      </c>
    </row>
    <row r="43" spans="1:8" s="51" customFormat="1" ht="14.25" x14ac:dyDescent="0.2">
      <c r="A43" s="57"/>
      <c r="B43" s="64"/>
      <c r="C43" s="59"/>
      <c r="D43" s="59"/>
      <c r="E43" s="59"/>
      <c r="F43" s="59"/>
      <c r="G43" s="59"/>
      <c r="H43" s="59"/>
    </row>
    <row r="44" spans="1:8" s="51" customFormat="1" ht="28.5" x14ac:dyDescent="0.2">
      <c r="A44" s="57"/>
      <c r="B44" s="64" t="s">
        <v>26</v>
      </c>
      <c r="C44" s="59">
        <v>0</v>
      </c>
      <c r="D44" s="59">
        <v>0</v>
      </c>
      <c r="E44" s="59">
        <f>C44+D44</f>
        <v>0</v>
      </c>
      <c r="F44" s="59">
        <v>0</v>
      </c>
      <c r="G44" s="59">
        <v>0</v>
      </c>
      <c r="H44" s="59">
        <f>E44-F44</f>
        <v>0</v>
      </c>
    </row>
    <row r="45" spans="1:8" s="51" customFormat="1" ht="14.25" x14ac:dyDescent="0.2">
      <c r="A45" s="57"/>
      <c r="B45" s="64"/>
      <c r="C45" s="59"/>
      <c r="D45" s="59"/>
      <c r="E45" s="59"/>
      <c r="F45" s="59"/>
      <c r="G45" s="59"/>
      <c r="H45" s="59"/>
    </row>
    <row r="46" spans="1:8" s="51" customFormat="1" ht="28.5" x14ac:dyDescent="0.2">
      <c r="A46" s="57"/>
      <c r="B46" s="64" t="s">
        <v>27</v>
      </c>
      <c r="C46" s="59">
        <v>0</v>
      </c>
      <c r="D46" s="59">
        <v>0</v>
      </c>
      <c r="E46" s="59">
        <f>C46+D46</f>
        <v>0</v>
      </c>
      <c r="F46" s="59">
        <v>0</v>
      </c>
      <c r="G46" s="59">
        <v>0</v>
      </c>
      <c r="H46" s="59">
        <f>E46-F46</f>
        <v>0</v>
      </c>
    </row>
    <row r="47" spans="1:8" s="51" customFormat="1" ht="14.25" x14ac:dyDescent="0.2">
      <c r="A47" s="57"/>
      <c r="B47" s="64"/>
      <c r="C47" s="59"/>
      <c r="D47" s="59"/>
      <c r="E47" s="59"/>
      <c r="F47" s="59"/>
      <c r="G47" s="59"/>
      <c r="H47" s="59"/>
    </row>
    <row r="48" spans="1:8" s="51" customFormat="1" ht="28.5" x14ac:dyDescent="0.2">
      <c r="A48" s="57"/>
      <c r="B48" s="64" t="s">
        <v>34</v>
      </c>
      <c r="C48" s="59">
        <v>0</v>
      </c>
      <c r="D48" s="59">
        <v>0</v>
      </c>
      <c r="E48" s="59">
        <f>C48+D48</f>
        <v>0</v>
      </c>
      <c r="F48" s="59">
        <v>0</v>
      </c>
      <c r="G48" s="59">
        <v>0</v>
      </c>
      <c r="H48" s="59">
        <f>E48-F48</f>
        <v>0</v>
      </c>
    </row>
    <row r="49" spans="1:8" s="51" customFormat="1" ht="14.25" x14ac:dyDescent="0.2">
      <c r="A49" s="57"/>
      <c r="B49" s="64"/>
      <c r="C49" s="59"/>
      <c r="D49" s="59"/>
      <c r="E49" s="59"/>
      <c r="F49" s="59"/>
      <c r="G49" s="59"/>
      <c r="H49" s="59"/>
    </row>
    <row r="50" spans="1:8" s="51" customFormat="1" ht="28.5" x14ac:dyDescent="0.2">
      <c r="A50" s="57"/>
      <c r="B50" s="64" t="s">
        <v>15</v>
      </c>
      <c r="C50" s="59">
        <v>0</v>
      </c>
      <c r="D50" s="59">
        <v>0</v>
      </c>
      <c r="E50" s="59">
        <f>C50+D50</f>
        <v>0</v>
      </c>
      <c r="F50" s="59">
        <v>0</v>
      </c>
      <c r="G50" s="59">
        <v>0</v>
      </c>
      <c r="H50" s="59">
        <f>E50-F50</f>
        <v>0</v>
      </c>
    </row>
    <row r="51" spans="1:8" s="51" customFormat="1" ht="14.25" x14ac:dyDescent="0.2">
      <c r="A51" s="65"/>
      <c r="B51" s="66"/>
      <c r="C51" s="60"/>
      <c r="D51" s="60"/>
      <c r="E51" s="60"/>
      <c r="F51" s="60"/>
      <c r="G51" s="60"/>
      <c r="H51" s="60"/>
    </row>
    <row r="52" spans="1:8" s="51" customFormat="1" ht="15" x14ac:dyDescent="0.25">
      <c r="A52" s="61"/>
      <c r="B52" s="62" t="s">
        <v>58</v>
      </c>
      <c r="C52" s="63">
        <f t="shared" ref="C52:H52" si="5">SUM(C38:C50)</f>
        <v>0</v>
      </c>
      <c r="D52" s="63">
        <f t="shared" si="5"/>
        <v>0</v>
      </c>
      <c r="E52" s="63">
        <f t="shared" si="5"/>
        <v>0</v>
      </c>
      <c r="F52" s="63">
        <f t="shared" si="5"/>
        <v>0</v>
      </c>
      <c r="G52" s="63">
        <f t="shared" si="5"/>
        <v>0</v>
      </c>
      <c r="H52" s="6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20:H20"/>
    <mergeCell ref="A21:B23"/>
    <mergeCell ref="C3:G3"/>
    <mergeCell ref="H3:H4"/>
  </mergeCells>
  <printOptions horizontalCentered="1"/>
  <pageMargins left="0.25" right="0.25" top="0.75" bottom="0.75" header="0.3" footer="0.3"/>
  <pageSetup paperSize="9" scale="58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opLeftCell="A24" workbookViewId="0">
      <selection activeCell="B53" sqref="B53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67" t="s">
        <v>140</v>
      </c>
      <c r="B1" s="68"/>
      <c r="C1" s="68"/>
      <c r="D1" s="68"/>
      <c r="E1" s="68"/>
      <c r="F1" s="68"/>
      <c r="G1" s="68"/>
      <c r="H1" s="69"/>
    </row>
    <row r="2" spans="1:8" x14ac:dyDescent="0.2">
      <c r="A2" s="72" t="s">
        <v>59</v>
      </c>
      <c r="B2" s="73"/>
      <c r="C2" s="67" t="s">
        <v>65</v>
      </c>
      <c r="D2" s="68"/>
      <c r="E2" s="68"/>
      <c r="F2" s="68"/>
      <c r="G2" s="69"/>
      <c r="H2" s="70" t="s">
        <v>64</v>
      </c>
    </row>
    <row r="3" spans="1:8" ht="24.95" customHeight="1" x14ac:dyDescent="0.2">
      <c r="A3" s="74"/>
      <c r="B3" s="75"/>
      <c r="C3" s="7" t="s">
        <v>60</v>
      </c>
      <c r="D3" s="7" t="s">
        <v>130</v>
      </c>
      <c r="E3" s="7" t="s">
        <v>61</v>
      </c>
      <c r="F3" s="7" t="s">
        <v>62</v>
      </c>
      <c r="G3" s="7" t="s">
        <v>63</v>
      </c>
      <c r="H3" s="71"/>
    </row>
    <row r="4" spans="1:8" x14ac:dyDescent="0.2">
      <c r="A4" s="76"/>
      <c r="B4" s="77"/>
      <c r="C4" s="8">
        <v>1</v>
      </c>
      <c r="D4" s="8">
        <v>2</v>
      </c>
      <c r="E4" s="8" t="s">
        <v>131</v>
      </c>
      <c r="F4" s="8">
        <v>4</v>
      </c>
      <c r="G4" s="8">
        <v>5</v>
      </c>
      <c r="H4" s="8" t="s">
        <v>132</v>
      </c>
    </row>
    <row r="5" spans="1:8" x14ac:dyDescent="0.2">
      <c r="A5" s="28"/>
      <c r="B5" s="29"/>
      <c r="C5" s="12"/>
      <c r="D5" s="12"/>
      <c r="E5" s="12"/>
      <c r="F5" s="12"/>
      <c r="G5" s="12"/>
      <c r="H5" s="12"/>
    </row>
    <row r="6" spans="1:8" x14ac:dyDescent="0.2">
      <c r="A6" s="25" t="s">
        <v>16</v>
      </c>
      <c r="B6" s="23"/>
      <c r="C6" s="13">
        <f t="shared" ref="C6:H6" si="0">SUM(C7:C14)</f>
        <v>2900000</v>
      </c>
      <c r="D6" s="13">
        <f t="shared" si="0"/>
        <v>302411.24000000022</v>
      </c>
      <c r="E6" s="13">
        <f t="shared" si="0"/>
        <v>3202411.24</v>
      </c>
      <c r="F6" s="13">
        <f t="shared" si="0"/>
        <v>1412735.51</v>
      </c>
      <c r="G6" s="13">
        <f t="shared" si="0"/>
        <v>1412735.51</v>
      </c>
      <c r="H6" s="13">
        <f t="shared" si="0"/>
        <v>1789675.7300000002</v>
      </c>
    </row>
    <row r="7" spans="1:8" x14ac:dyDescent="0.2">
      <c r="A7" s="22"/>
      <c r="B7" s="26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22"/>
      <c r="B8" s="26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22"/>
      <c r="B9" s="26" t="s">
        <v>43</v>
      </c>
      <c r="C9" s="13">
        <v>0</v>
      </c>
      <c r="D9" s="13">
        <v>3202411.24</v>
      </c>
      <c r="E9" s="13">
        <f t="shared" si="1"/>
        <v>3202411.24</v>
      </c>
      <c r="F9" s="13">
        <v>1412735.51</v>
      </c>
      <c r="G9" s="13">
        <v>1412735.51</v>
      </c>
      <c r="H9" s="13">
        <f t="shared" si="2"/>
        <v>1789675.7300000002</v>
      </c>
    </row>
    <row r="10" spans="1:8" x14ac:dyDescent="0.2">
      <c r="A10" s="22"/>
      <c r="B10" s="26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22"/>
      <c r="B11" s="26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22"/>
      <c r="B12" s="26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22"/>
      <c r="B13" s="26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22"/>
      <c r="B14" s="26" t="s">
        <v>19</v>
      </c>
      <c r="C14" s="13">
        <v>2900000</v>
      </c>
      <c r="D14" s="13">
        <v>-2900000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24"/>
      <c r="B15" s="26"/>
      <c r="C15" s="13"/>
      <c r="D15" s="13"/>
      <c r="E15" s="13"/>
      <c r="F15" s="13"/>
      <c r="G15" s="13"/>
      <c r="H15" s="13"/>
    </row>
    <row r="16" spans="1:8" x14ac:dyDescent="0.2">
      <c r="A16" s="25" t="s">
        <v>20</v>
      </c>
      <c r="B16" s="27"/>
      <c r="C16" s="13">
        <f t="shared" ref="C16:H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</row>
    <row r="17" spans="1:8" x14ac:dyDescent="0.2">
      <c r="A17" s="22"/>
      <c r="B17" s="26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22"/>
      <c r="B18" s="26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22"/>
      <c r="B19" s="26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22"/>
      <c r="B20" s="26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22"/>
      <c r="B21" s="26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22"/>
      <c r="B22" s="26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22"/>
      <c r="B23" s="26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24"/>
      <c r="B24" s="26"/>
      <c r="C24" s="13"/>
      <c r="D24" s="13"/>
      <c r="E24" s="13"/>
      <c r="F24" s="13"/>
      <c r="G24" s="13"/>
      <c r="H24" s="13"/>
    </row>
    <row r="25" spans="1:8" x14ac:dyDescent="0.2">
      <c r="A25" s="25" t="s">
        <v>49</v>
      </c>
      <c r="B25" s="27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22"/>
      <c r="B26" s="26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22"/>
      <c r="B27" s="26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22"/>
      <c r="B28" s="26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22"/>
      <c r="B29" s="26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22"/>
      <c r="B30" s="26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22"/>
      <c r="B31" s="26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22"/>
      <c r="B32" s="26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22"/>
      <c r="B33" s="26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22"/>
      <c r="B34" s="26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24"/>
      <c r="B35" s="26"/>
      <c r="C35" s="13"/>
      <c r="D35" s="13"/>
      <c r="E35" s="13"/>
      <c r="F35" s="13"/>
      <c r="G35" s="13"/>
      <c r="H35" s="13"/>
    </row>
    <row r="36" spans="1:8" x14ac:dyDescent="0.2">
      <c r="A36" s="25" t="s">
        <v>32</v>
      </c>
      <c r="B36" s="27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22"/>
      <c r="B37" s="26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22"/>
      <c r="B38" s="26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22"/>
      <c r="B39" s="26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22"/>
      <c r="B40" s="26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24"/>
      <c r="B41" s="26"/>
      <c r="C41" s="13"/>
      <c r="D41" s="13"/>
      <c r="E41" s="13"/>
      <c r="F41" s="13"/>
      <c r="G41" s="13"/>
      <c r="H41" s="13"/>
    </row>
    <row r="42" spans="1:8" x14ac:dyDescent="0.2">
      <c r="A42" s="30"/>
      <c r="B42" s="31" t="s">
        <v>58</v>
      </c>
      <c r="C42" s="20">
        <f t="shared" ref="C42:H42" si="12">SUM(C36+C25+C16+C6)</f>
        <v>2900000</v>
      </c>
      <c r="D42" s="20">
        <f t="shared" si="12"/>
        <v>302411.24000000022</v>
      </c>
      <c r="E42" s="20">
        <f t="shared" si="12"/>
        <v>3202411.24</v>
      </c>
      <c r="F42" s="20">
        <f t="shared" si="12"/>
        <v>1412735.51</v>
      </c>
      <c r="G42" s="20">
        <f t="shared" si="12"/>
        <v>1412735.51</v>
      </c>
      <c r="H42" s="20">
        <f t="shared" si="12"/>
        <v>1789675.7300000002</v>
      </c>
    </row>
    <row r="43" spans="1:8" x14ac:dyDescent="0.2">
      <c r="A43" s="21"/>
      <c r="B43" s="21"/>
      <c r="C43" s="21"/>
      <c r="D43" s="21"/>
      <c r="E43" s="21"/>
      <c r="F43" s="21"/>
      <c r="G43" s="21"/>
      <c r="H43" s="21"/>
    </row>
    <row r="44" spans="1:8" x14ac:dyDescent="0.2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21"/>
      <c r="B45" s="21"/>
      <c r="C45" s="21"/>
      <c r="D45" s="21"/>
      <c r="E45" s="21"/>
      <c r="F45" s="21"/>
      <c r="G45" s="21"/>
      <c r="H45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lastPrinted>2021-07-18T22:48:28Z</cp:lastPrinted>
  <dcterms:created xsi:type="dcterms:W3CDTF">2014-02-10T03:37:14Z</dcterms:created>
  <dcterms:modified xsi:type="dcterms:W3CDTF">2021-07-21T16:46:12Z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